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icole\Desktop\"/>
    </mc:Choice>
  </mc:AlternateContent>
  <bookViews>
    <workbookView xWindow="0" yWindow="0" windowWidth="20490" windowHeight="7155"/>
  </bookViews>
  <sheets>
    <sheet name="Cows 2016" sheetId="6" r:id="rId1"/>
  </sheets>
  <calcPr calcId="152511"/>
</workbook>
</file>

<file path=xl/calcChain.xml><?xml version="1.0" encoding="utf-8"?>
<calcChain xmlns="http://schemas.openxmlformats.org/spreadsheetml/2006/main">
  <c r="R46" i="6" l="1"/>
  <c r="S44" i="6" s="1"/>
  <c r="O20" i="6" l="1"/>
  <c r="P28" i="6"/>
  <c r="O26" i="6" s="1"/>
  <c r="O28" i="6" s="1"/>
  <c r="N28" i="6" l="1"/>
  <c r="M26" i="6" s="1"/>
  <c r="B33" i="6" l="1"/>
  <c r="M28" i="6"/>
  <c r="L28" i="6"/>
  <c r="K26" i="6" s="1"/>
  <c r="K28" i="6" s="1"/>
  <c r="J28" i="6" l="1"/>
  <c r="I28" i="6" s="1"/>
  <c r="I26" i="6" s="1"/>
  <c r="H28" i="6"/>
  <c r="G28" i="6" s="1"/>
  <c r="G26" i="6" s="1"/>
  <c r="E28" i="6"/>
  <c r="F28" i="6" s="1"/>
  <c r="D28" i="6"/>
  <c r="C28" i="6" s="1"/>
  <c r="C26" i="6" s="1"/>
  <c r="S46" i="6" l="1"/>
</calcChain>
</file>

<file path=xl/sharedStrings.xml><?xml version="1.0" encoding="utf-8"?>
<sst xmlns="http://schemas.openxmlformats.org/spreadsheetml/2006/main" count="77" uniqueCount="59">
  <si>
    <t>Controle</t>
  </si>
  <si>
    <t>Sponsorinkomsten</t>
  </si>
  <si>
    <t>Bijdrage BCCN</t>
  </si>
  <si>
    <t>Bijdrage BCCN CSC</t>
  </si>
  <si>
    <t>Wedstrijdkosten</t>
  </si>
  <si>
    <t>CSC kosten</t>
  </si>
  <si>
    <t>Secretariaatskosten</t>
  </si>
  <si>
    <t>Bankkosten</t>
  </si>
  <si>
    <t>Diverse algemene kosten</t>
  </si>
  <si>
    <t>____________</t>
  </si>
  <si>
    <t>__________</t>
  </si>
  <si>
    <t>_________</t>
  </si>
  <si>
    <t xml:space="preserve">Samenvatting begroting en jaarrekening COWS </t>
  </si>
  <si>
    <t>uitgaven 2013</t>
  </si>
  <si>
    <t>inkomsten 2013</t>
  </si>
  <si>
    <t>begroting 
uitgaven 2014</t>
  </si>
  <si>
    <t>begroting 
inkomsten 2014</t>
  </si>
  <si>
    <t>Cows/Startlicentie kosten</t>
  </si>
  <si>
    <t>Controle met bankrekening COWS:</t>
  </si>
  <si>
    <t>________</t>
  </si>
  <si>
    <t>uitgaven 2014</t>
  </si>
  <si>
    <t>inkomsten 2014</t>
  </si>
  <si>
    <t>begroting 
uitgaven 2015</t>
  </si>
  <si>
    <t>begroting 
inkomsten 2015</t>
  </si>
  <si>
    <t>Wedstrijdinkomsten</t>
  </si>
  <si>
    <t>Startlicentie-inkomsten</t>
  </si>
  <si>
    <t>Saldoverschil</t>
  </si>
  <si>
    <t xml:space="preserve">
inkomsten 2015</t>
  </si>
  <si>
    <t xml:space="preserve">
uitgaven 2015</t>
  </si>
  <si>
    <t>Begroting
uitgaven 2016</t>
  </si>
  <si>
    <t>Begroting
inkomsten 2016</t>
  </si>
  <si>
    <t>Toename saldo</t>
  </si>
  <si>
    <t>Handlersvergadering</t>
  </si>
  <si>
    <t>uitgaven 2016</t>
  </si>
  <si>
    <t>inkomsten 2016</t>
  </si>
  <si>
    <t>Saldo 1-1-2016</t>
  </si>
  <si>
    <t>Saldo 31-12-2016</t>
  </si>
  <si>
    <t>Begroting
uitgaven 2017</t>
  </si>
  <si>
    <t>Begroting
inkomsten 2017</t>
  </si>
  <si>
    <t>Wedstrijdinkomsten 1ste halfjaar (15 euro)</t>
  </si>
  <si>
    <t>Wedstrijdinkomsten 2de halfjaar (17,50 euro)</t>
  </si>
  <si>
    <t>Wedstrijdfee</t>
  </si>
  <si>
    <t>Wedstrijduitgaven</t>
  </si>
  <si>
    <t>Startlicentie-inkomsten 1ste halfjaar (5 euro voor club)</t>
  </si>
  <si>
    <t>Startlicentie-inkomsten 2de halfjaar (20 euro voor club)</t>
  </si>
  <si>
    <t>Starlicentie-uitgaven 1ste halfjaar</t>
  </si>
  <si>
    <t>Startlicentie-uitgaven 2de halfjaar</t>
  </si>
  <si>
    <t>CSC kosten (vaste bijdrage, inschrijfgeld, reiskosten)</t>
  </si>
  <si>
    <t>CSC organisatie reservering</t>
  </si>
  <si>
    <t>CSC vergadering</t>
  </si>
  <si>
    <t>Onderhoud jurykar reserveren</t>
  </si>
  <si>
    <t>Jury opleiding</t>
  </si>
  <si>
    <t>COWS vergadering</t>
  </si>
  <si>
    <t>Saldo verlies</t>
  </si>
  <si>
    <t>Cows, Begroting 2017 + jaarrekening 2016</t>
  </si>
  <si>
    <t>De COWS is in 2016 zeer vruchtbaar bezig geweest. Naast het organiseren van de jaarlijkse trials zijn we er in geslaagd om, na een drietal handlersvergaderingen, een nieuw wedstrijdreglement en sanctiebeleid op te stellen. Het opleiden van nieuwe juryleden is voortvarend ter hand genomen. Er is een juryprofiel en een opleidingsplan geschreven. Op de oproep voor nieuwe juryleden zijn flink wat reacties binnengekomen. Voor hen gaat het nieuwe opleidingstraject in de tweede helft van 2017 van start. In december is er voor de huidige jury’s een bijscholingsbijeenkomst geweest onder leiding van Sue Main.</t>
  </si>
  <si>
    <t>Binnen de COWS hebben in 2016 wat wisselingen plaatsgevonden. We namen afscheid van El Lagerveld en Marjo Ijpelaar. We willen hen beide nog heel hartelijk bedanken voor hun inzet. Ellen van der Zweep, Kees Kromhout en Hans van Leur namen hun plaats in als nieuwe commissieleden.</t>
  </si>
  <si>
    <t>De COWS wil vanaf deze plaats alle organisatoren en vrijwilligers die het mogelijk hebben gemaakt dat er weer 10 fantastische wedstrijdweekenden, een uitdagend praktijkweekend en twee 3 daagse Nederlandse Kampioenschappen zijn georganiseerd bedanken.</t>
  </si>
  <si>
    <t>Voor de financiële verantwoording zie de jaarrekening.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</si>
</sst>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Red]&quot;€&quot;\ \-#,##0"/>
    <numFmt numFmtId="8" formatCode="&quot;€&quot;\ #,##0.00;[Red]&quot;€&quot;\ \-#,##0.00"/>
  </numFmts>
  <fonts count="9" x14ac:knownFonts="1">
    <font>
      <sz val="11"/>
      <color theme="1"/>
      <name val="Calibri"/>
      <family val="2"/>
      <scheme val="minor"/>
    </font>
    <font>
      <b/>
      <u/>
      <sz val="10"/>
      <name val="Arial"/>
      <family val="2"/>
    </font>
    <font>
      <b/>
      <sz val="10"/>
      <name val="Arial"/>
      <family val="2"/>
    </font>
    <font>
      <sz val="10"/>
      <name val="Arial"/>
      <family val="2"/>
    </font>
    <font>
      <sz val="10"/>
      <color indexed="8"/>
      <name val="Arial"/>
      <family val="2"/>
    </font>
    <font>
      <b/>
      <sz val="10"/>
      <color indexed="8"/>
      <name val="Arial"/>
      <family val="2"/>
    </font>
    <font>
      <sz val="11"/>
      <color theme="1"/>
      <name val="Calibri"/>
      <family val="2"/>
      <scheme val="minor"/>
    </font>
    <font>
      <sz val="11"/>
      <color theme="0"/>
      <name val="Calibri"/>
      <family val="2"/>
      <scheme val="minor"/>
    </font>
    <font>
      <sz val="11"/>
      <color theme="1"/>
      <name val="Arial"/>
      <family val="2"/>
    </font>
  </fonts>
  <fills count="2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6" tint="0.79998168889431442"/>
        <bgColor indexed="64"/>
      </patternFill>
    </fill>
  </fills>
  <borders count="7">
    <border>
      <left/>
      <right/>
      <top/>
      <bottom/>
      <diagonal/>
    </border>
    <border>
      <left/>
      <right style="thin">
        <color indexed="64"/>
      </right>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5">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cellStyleXfs>
  <cellXfs count="45">
    <xf numFmtId="0" fontId="0" fillId="0" borderId="0" xfId="0"/>
    <xf numFmtId="0" fontId="4" fillId="0" borderId="1" xfId="0" applyFont="1" applyBorder="1"/>
    <xf numFmtId="8" fontId="4" fillId="0" borderId="1" xfId="0" applyNumberFormat="1" applyFont="1" applyBorder="1"/>
    <xf numFmtId="6" fontId="4" fillId="0" borderId="1" xfId="0" applyNumberFormat="1" applyFont="1" applyBorder="1"/>
    <xf numFmtId="6" fontId="4" fillId="0" borderId="0" xfId="0" applyNumberFormat="1" applyFont="1" applyBorder="1"/>
    <xf numFmtId="6" fontId="4" fillId="0" borderId="1" xfId="0" applyNumberFormat="1" applyFont="1" applyBorder="1" applyAlignment="1">
      <alignment horizontal="right"/>
    </xf>
    <xf numFmtId="6" fontId="3" fillId="0" borderId="1" xfId="0" applyNumberFormat="1" applyFont="1" applyBorder="1" applyAlignment="1">
      <alignment horizontal="right"/>
    </xf>
    <xf numFmtId="6" fontId="4" fillId="0" borderId="0" xfId="0" applyNumberFormat="1" applyFont="1" applyBorder="1" applyAlignment="1">
      <alignment horizontal="right"/>
    </xf>
    <xf numFmtId="0" fontId="1" fillId="0" borderId="0" xfId="0" applyFont="1"/>
    <xf numFmtId="0" fontId="4" fillId="0" borderId="2" xfId="0" applyFont="1" applyBorder="1"/>
    <xf numFmtId="8" fontId="4" fillId="0" borderId="3" xfId="0" applyNumberFormat="1" applyFont="1" applyBorder="1"/>
    <xf numFmtId="0" fontId="4" fillId="0" borderId="0" xfId="0" applyFont="1"/>
    <xf numFmtId="0" fontId="2" fillId="0" borderId="0" xfId="0" applyFont="1"/>
    <xf numFmtId="0" fontId="5" fillId="0" borderId="4" xfId="0" applyFont="1" applyBorder="1"/>
    <xf numFmtId="8" fontId="5" fillId="0" borderId="5" xfId="0" applyNumberFormat="1" applyFont="1" applyBorder="1"/>
    <xf numFmtId="8" fontId="5" fillId="0" borderId="6" xfId="0" applyNumberFormat="1" applyFont="1" applyBorder="1" applyAlignment="1">
      <alignment wrapText="1"/>
    </xf>
    <xf numFmtId="8" fontId="5" fillId="0" borderId="5" xfId="0" applyNumberFormat="1" applyFont="1" applyBorder="1" applyAlignment="1">
      <alignment wrapText="1"/>
    </xf>
    <xf numFmtId="0" fontId="5" fillId="0" borderId="0" xfId="0" applyFont="1"/>
    <xf numFmtId="6" fontId="4" fillId="0" borderId="2" xfId="0" applyNumberFormat="1" applyFont="1" applyBorder="1"/>
    <xf numFmtId="6" fontId="4" fillId="0" borderId="3" xfId="0" applyNumberFormat="1" applyFont="1" applyBorder="1"/>
    <xf numFmtId="6" fontId="4" fillId="0" borderId="0" xfId="0" applyNumberFormat="1" applyFont="1"/>
    <xf numFmtId="0" fontId="4" fillId="0" borderId="0" xfId="0" applyFont="1" applyAlignment="1">
      <alignment horizontal="right"/>
    </xf>
    <xf numFmtId="6" fontId="4" fillId="0" borderId="2" xfId="0" applyNumberFormat="1" applyFont="1" applyBorder="1" applyAlignment="1">
      <alignment horizontal="right"/>
    </xf>
    <xf numFmtId="6" fontId="3" fillId="0" borderId="0" xfId="0" applyNumberFormat="1" applyFont="1" applyAlignment="1">
      <alignment horizontal="right"/>
    </xf>
    <xf numFmtId="0" fontId="3" fillId="0" borderId="0" xfId="0" applyFont="1"/>
    <xf numFmtId="6" fontId="3" fillId="0" borderId="2" xfId="0" applyNumberFormat="1" applyFont="1" applyBorder="1"/>
    <xf numFmtId="49" fontId="3" fillId="0" borderId="0" xfId="0" applyNumberFormat="1" applyFont="1"/>
    <xf numFmtId="6" fontId="4" fillId="0" borderId="3" xfId="0" applyNumberFormat="1" applyFont="1" applyBorder="1" applyAlignment="1">
      <alignment horizontal="right"/>
    </xf>
    <xf numFmtId="6" fontId="4" fillId="0" borderId="0" xfId="0" applyNumberFormat="1" applyFont="1" applyAlignment="1">
      <alignment horizontal="right"/>
    </xf>
    <xf numFmtId="6" fontId="3" fillId="0" borderId="2" xfId="0" applyNumberFormat="1" applyFont="1" applyBorder="1" applyAlignment="1">
      <alignment horizontal="right"/>
    </xf>
    <xf numFmtId="8" fontId="4" fillId="0" borderId="2" xfId="0" applyNumberFormat="1" applyFont="1" applyBorder="1"/>
    <xf numFmtId="8" fontId="4" fillId="0" borderId="0" xfId="0" applyNumberFormat="1" applyFont="1"/>
    <xf numFmtId="8" fontId="5" fillId="26" borderId="6" xfId="0" applyNumberFormat="1" applyFont="1" applyFill="1" applyBorder="1"/>
    <xf numFmtId="8" fontId="5" fillId="26" borderId="5" xfId="0" applyNumberFormat="1" applyFont="1" applyFill="1" applyBorder="1"/>
    <xf numFmtId="6" fontId="4" fillId="26" borderId="0" xfId="0" applyNumberFormat="1" applyFont="1" applyFill="1" applyBorder="1"/>
    <xf numFmtId="6" fontId="4" fillId="26" borderId="1" xfId="0" applyNumberFormat="1" applyFont="1" applyFill="1" applyBorder="1"/>
    <xf numFmtId="6" fontId="3" fillId="26" borderId="0" xfId="0" applyNumberFormat="1" applyFont="1" applyFill="1" applyBorder="1" applyAlignment="1">
      <alignment horizontal="right"/>
    </xf>
    <xf numFmtId="6" fontId="3" fillId="26" borderId="1" xfId="0" applyNumberFormat="1" applyFont="1" applyFill="1" applyBorder="1" applyAlignment="1">
      <alignment horizontal="right"/>
    </xf>
    <xf numFmtId="8" fontId="5" fillId="0" borderId="6" xfId="0" applyNumberFormat="1" applyFont="1" applyBorder="1"/>
    <xf numFmtId="6" fontId="3" fillId="0" borderId="0" xfId="0" applyNumberFormat="1" applyFont="1" applyBorder="1" applyAlignment="1">
      <alignment horizontal="right"/>
    </xf>
    <xf numFmtId="6" fontId="4" fillId="0" borderId="0" xfId="0" applyNumberFormat="1" applyFont="1" applyFill="1"/>
    <xf numFmtId="6" fontId="4" fillId="0" borderId="1" xfId="0" applyNumberFormat="1" applyFont="1" applyFill="1" applyBorder="1"/>
    <xf numFmtId="0" fontId="4" fillId="0" borderId="1" xfId="0" applyFont="1" applyBorder="1" applyAlignment="1">
      <alignment horizontal="right"/>
    </xf>
    <xf numFmtId="0" fontId="8" fillId="0" borderId="0" xfId="0" applyFont="1" applyAlignment="1">
      <alignment vertical="center"/>
    </xf>
    <xf numFmtId="0" fontId="8" fillId="0" borderId="0" xfId="0" applyFont="1"/>
  </cellXfs>
  <cellStyles count="2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workbookViewId="0">
      <selection activeCell="K10" sqref="K10"/>
    </sheetView>
  </sheetViews>
  <sheetFormatPr defaultRowHeight="12.75" x14ac:dyDescent="0.2"/>
  <cols>
    <col min="1" max="1" width="58.85546875" style="11" customWidth="1"/>
    <col min="2" max="2" width="14.7109375" style="9" customWidth="1"/>
    <col min="3" max="3" width="13.5703125" style="10" hidden="1" customWidth="1"/>
    <col min="4" max="4" width="14.7109375" style="2" hidden="1" customWidth="1"/>
    <col min="5" max="5" width="15.42578125" style="11" hidden="1" customWidth="1"/>
    <col min="6" max="6" width="15.28515625" style="1" hidden="1" customWidth="1"/>
    <col min="7" max="7" width="13.5703125" style="11" hidden="1" customWidth="1"/>
    <col min="8" max="8" width="15" style="11" hidden="1" customWidth="1"/>
    <col min="9" max="16" width="14.85546875" style="11" customWidth="1"/>
    <col min="17" max="17" width="47" style="11" bestFit="1" customWidth="1"/>
    <col min="18" max="18" width="11" style="11" bestFit="1" customWidth="1"/>
    <col min="19" max="19" width="10.28515625" style="11" bestFit="1" customWidth="1"/>
    <col min="20" max="16384" width="9.140625" style="11"/>
  </cols>
  <sheetData>
    <row r="1" spans="1:19" x14ac:dyDescent="0.2">
      <c r="A1" s="8" t="s">
        <v>54</v>
      </c>
    </row>
    <row r="2" spans="1:19" x14ac:dyDescent="0.2">
      <c r="A2" s="8"/>
    </row>
    <row r="3" spans="1:19" x14ac:dyDescent="0.2">
      <c r="A3" s="8"/>
    </row>
    <row r="4" spans="1:19" x14ac:dyDescent="0.2">
      <c r="A4" s="12" t="s">
        <v>12</v>
      </c>
    </row>
    <row r="5" spans="1:19" x14ac:dyDescent="0.2">
      <c r="A5" s="12"/>
    </row>
    <row r="6" spans="1:19" ht="14.25" x14ac:dyDescent="0.2">
      <c r="A6" s="43" t="s">
        <v>55</v>
      </c>
    </row>
    <row r="7" spans="1:19" ht="14.25" x14ac:dyDescent="0.2">
      <c r="A7" s="43" t="s">
        <v>56</v>
      </c>
    </row>
    <row r="8" spans="1:19" ht="14.25" x14ac:dyDescent="0.2">
      <c r="A8" s="43" t="s">
        <v>57</v>
      </c>
    </row>
    <row r="9" spans="1:19" ht="15" x14ac:dyDescent="0.25">
      <c r="A9"/>
    </row>
    <row r="10" spans="1:19" ht="14.25" x14ac:dyDescent="0.2">
      <c r="A10" s="44" t="s">
        <v>58</v>
      </c>
    </row>
    <row r="11" spans="1:19" x14ac:dyDescent="0.2">
      <c r="A11" s="12"/>
    </row>
    <row r="12" spans="1:19" s="17" customFormat="1" ht="38.25" x14ac:dyDescent="0.2">
      <c r="A12" s="12"/>
      <c r="B12" s="13" t="s">
        <v>0</v>
      </c>
      <c r="C12" s="38" t="s">
        <v>13</v>
      </c>
      <c r="D12" s="14" t="s">
        <v>14</v>
      </c>
      <c r="E12" s="15" t="s">
        <v>15</v>
      </c>
      <c r="F12" s="16" t="s">
        <v>16</v>
      </c>
      <c r="G12" s="32" t="s">
        <v>20</v>
      </c>
      <c r="H12" s="33" t="s">
        <v>21</v>
      </c>
      <c r="I12" s="15" t="s">
        <v>22</v>
      </c>
      <c r="J12" s="16" t="s">
        <v>23</v>
      </c>
      <c r="K12" s="15" t="s">
        <v>28</v>
      </c>
      <c r="L12" s="16" t="s">
        <v>27</v>
      </c>
      <c r="M12" s="15" t="s">
        <v>29</v>
      </c>
      <c r="N12" s="16" t="s">
        <v>30</v>
      </c>
      <c r="O12" s="15" t="s">
        <v>33</v>
      </c>
      <c r="P12" s="16" t="s">
        <v>34</v>
      </c>
      <c r="Q12" s="15"/>
      <c r="R12" s="15" t="s">
        <v>37</v>
      </c>
      <c r="S12" s="16" t="s">
        <v>38</v>
      </c>
    </row>
    <row r="13" spans="1:19" x14ac:dyDescent="0.2">
      <c r="B13" s="18"/>
      <c r="C13" s="19"/>
      <c r="D13" s="3"/>
      <c r="E13" s="20"/>
      <c r="F13" s="3"/>
      <c r="G13" s="34"/>
      <c r="H13" s="35"/>
      <c r="I13" s="20"/>
      <c r="J13" s="3"/>
      <c r="K13" s="20"/>
      <c r="L13" s="3"/>
      <c r="M13" s="20"/>
      <c r="N13" s="3"/>
      <c r="O13" s="20"/>
      <c r="P13" s="3"/>
      <c r="R13" s="20"/>
      <c r="S13" s="3"/>
    </row>
    <row r="14" spans="1:19" x14ac:dyDescent="0.2">
      <c r="A14" s="11" t="s">
        <v>24</v>
      </c>
      <c r="B14" s="18"/>
      <c r="C14" s="4"/>
      <c r="D14" s="3">
        <v>13440</v>
      </c>
      <c r="E14" s="20"/>
      <c r="F14" s="3">
        <v>15000</v>
      </c>
      <c r="G14" s="34"/>
      <c r="H14" s="35">
        <v>13275</v>
      </c>
      <c r="I14" s="20"/>
      <c r="J14" s="3">
        <v>14000</v>
      </c>
      <c r="K14" s="40"/>
      <c r="L14" s="41">
        <v>11967</v>
      </c>
      <c r="M14" s="40"/>
      <c r="N14" s="41">
        <v>14000</v>
      </c>
      <c r="O14" s="40"/>
      <c r="P14" s="41">
        <v>12021.58</v>
      </c>
      <c r="Q14" s="11" t="s">
        <v>39</v>
      </c>
      <c r="R14" s="40"/>
      <c r="S14" s="41">
        <v>6000</v>
      </c>
    </row>
    <row r="15" spans="1:19" x14ac:dyDescent="0.2">
      <c r="A15" s="11" t="s">
        <v>25</v>
      </c>
      <c r="B15" s="18"/>
      <c r="C15" s="4"/>
      <c r="D15" s="3"/>
      <c r="E15" s="20"/>
      <c r="F15" s="3">
        <v>350</v>
      </c>
      <c r="G15" s="34"/>
      <c r="H15" s="35"/>
      <c r="I15" s="20"/>
      <c r="J15" s="3">
        <v>350</v>
      </c>
      <c r="K15" s="40"/>
      <c r="L15" s="41">
        <v>840</v>
      </c>
      <c r="M15" s="40"/>
      <c r="N15" s="41">
        <v>800</v>
      </c>
      <c r="O15" s="40"/>
      <c r="P15" s="41">
        <v>765</v>
      </c>
      <c r="Q15" s="11" t="s">
        <v>40</v>
      </c>
      <c r="R15" s="40"/>
      <c r="S15" s="41">
        <v>7000</v>
      </c>
    </row>
    <row r="16" spans="1:19" x14ac:dyDescent="0.2">
      <c r="A16" s="11" t="s">
        <v>1</v>
      </c>
      <c r="B16" s="18"/>
      <c r="C16" s="4"/>
      <c r="D16" s="3">
        <v>0</v>
      </c>
      <c r="E16" s="20"/>
      <c r="F16" s="3">
        <v>0</v>
      </c>
      <c r="G16" s="34"/>
      <c r="H16" s="35"/>
      <c r="I16" s="20"/>
      <c r="J16" s="3">
        <v>0</v>
      </c>
      <c r="K16" s="40"/>
      <c r="L16" s="41"/>
      <c r="M16" s="40"/>
      <c r="N16" s="41"/>
      <c r="O16" s="40"/>
      <c r="P16" s="41"/>
      <c r="Q16" s="11" t="s">
        <v>41</v>
      </c>
      <c r="R16" s="40"/>
      <c r="S16" s="41">
        <v>1300</v>
      </c>
    </row>
    <row r="17" spans="1:19" x14ac:dyDescent="0.2">
      <c r="A17" s="11" t="s">
        <v>2</v>
      </c>
      <c r="B17" s="18"/>
      <c r="C17" s="4"/>
      <c r="D17" s="3">
        <v>0</v>
      </c>
      <c r="E17" s="20"/>
      <c r="F17" s="3">
        <v>0</v>
      </c>
      <c r="G17" s="34"/>
      <c r="H17" s="35"/>
      <c r="I17" s="20"/>
      <c r="J17" s="3">
        <v>1200</v>
      </c>
      <c r="K17" s="40"/>
      <c r="L17" s="41">
        <v>3000</v>
      </c>
      <c r="M17" s="40"/>
      <c r="N17" s="41">
        <v>2500</v>
      </c>
      <c r="O17" s="40"/>
      <c r="P17" s="41">
        <v>10243</v>
      </c>
      <c r="Q17" s="11" t="s">
        <v>42</v>
      </c>
      <c r="R17" s="40">
        <v>15000</v>
      </c>
      <c r="S17" s="41"/>
    </row>
    <row r="18" spans="1:19" x14ac:dyDescent="0.2">
      <c r="A18" s="11" t="s">
        <v>3</v>
      </c>
      <c r="B18" s="18"/>
      <c r="C18" s="4"/>
      <c r="D18" s="3">
        <v>0</v>
      </c>
      <c r="E18" s="20"/>
      <c r="F18" s="3">
        <v>1000</v>
      </c>
      <c r="G18" s="34"/>
      <c r="H18" s="35">
        <v>2000</v>
      </c>
      <c r="I18" s="20"/>
      <c r="J18" s="3">
        <v>1000</v>
      </c>
      <c r="K18" s="40"/>
      <c r="L18" s="41">
        <v>1000</v>
      </c>
      <c r="M18" s="40"/>
      <c r="N18" s="41">
        <v>1000</v>
      </c>
      <c r="O18" s="40"/>
      <c r="P18" s="41"/>
      <c r="R18" s="40"/>
      <c r="S18" s="41"/>
    </row>
    <row r="19" spans="1:19" x14ac:dyDescent="0.2">
      <c r="A19" s="11" t="s">
        <v>17</v>
      </c>
      <c r="B19" s="18"/>
      <c r="C19" s="4"/>
      <c r="D19" s="3"/>
      <c r="E19" s="20">
        <v>500</v>
      </c>
      <c r="F19" s="3"/>
      <c r="G19" s="34"/>
      <c r="H19" s="35"/>
      <c r="I19" s="20"/>
      <c r="J19" s="3"/>
      <c r="K19" s="40">
        <v>2687</v>
      </c>
      <c r="L19" s="41"/>
      <c r="M19" s="40">
        <v>2500</v>
      </c>
      <c r="N19" s="41"/>
      <c r="O19" s="40">
        <v>1022.2</v>
      </c>
      <c r="P19" s="41"/>
      <c r="Q19" s="11" t="s">
        <v>43</v>
      </c>
      <c r="R19" s="40"/>
      <c r="S19" s="41">
        <v>150</v>
      </c>
    </row>
    <row r="20" spans="1:19" x14ac:dyDescent="0.2">
      <c r="A20" s="11" t="s">
        <v>4</v>
      </c>
      <c r="B20" s="18"/>
      <c r="C20" s="4">
        <v>12012.09</v>
      </c>
      <c r="D20" s="3"/>
      <c r="E20" s="20">
        <v>12000</v>
      </c>
      <c r="F20" s="3"/>
      <c r="G20" s="34">
        <v>13927.68</v>
      </c>
      <c r="H20" s="35"/>
      <c r="I20" s="20">
        <v>13500</v>
      </c>
      <c r="J20" s="3"/>
      <c r="K20" s="40">
        <v>11243</v>
      </c>
      <c r="L20" s="41"/>
      <c r="M20" s="40">
        <v>13000</v>
      </c>
      <c r="N20" s="41"/>
      <c r="O20" s="40">
        <f>2817.51+15901.16</f>
        <v>18718.669999999998</v>
      </c>
      <c r="P20" s="41"/>
      <c r="Q20" s="11" t="s">
        <v>44</v>
      </c>
      <c r="R20" s="40"/>
      <c r="S20" s="41">
        <v>600</v>
      </c>
    </row>
    <row r="21" spans="1:19" x14ac:dyDescent="0.2">
      <c r="A21" s="11" t="s">
        <v>5</v>
      </c>
      <c r="B21" s="18"/>
      <c r="C21" s="4">
        <v>705</v>
      </c>
      <c r="D21" s="3"/>
      <c r="E21" s="20">
        <v>1000</v>
      </c>
      <c r="F21" s="3"/>
      <c r="G21" s="34">
        <v>880</v>
      </c>
      <c r="H21" s="35"/>
      <c r="I21" s="20">
        <v>1200</v>
      </c>
      <c r="J21" s="3"/>
      <c r="K21" s="40">
        <v>1410</v>
      </c>
      <c r="L21" s="41"/>
      <c r="M21" s="40">
        <v>1400</v>
      </c>
      <c r="N21" s="41"/>
      <c r="O21" s="40">
        <v>1780</v>
      </c>
      <c r="P21" s="41"/>
      <c r="Q21" s="11" t="s">
        <v>45</v>
      </c>
      <c r="R21" s="40">
        <v>500</v>
      </c>
      <c r="S21" s="41"/>
    </row>
    <row r="22" spans="1:19" x14ac:dyDescent="0.2">
      <c r="A22" s="11" t="s">
        <v>6</v>
      </c>
      <c r="B22" s="18"/>
      <c r="C22" s="4"/>
      <c r="D22" s="3"/>
      <c r="E22" s="20">
        <v>500</v>
      </c>
      <c r="F22" s="3"/>
      <c r="G22" s="34">
        <v>868.69</v>
      </c>
      <c r="H22" s="35"/>
      <c r="I22" s="20">
        <v>1000</v>
      </c>
      <c r="J22" s="3"/>
      <c r="K22" s="40">
        <v>307</v>
      </c>
      <c r="L22" s="41"/>
      <c r="M22" s="40">
        <v>500</v>
      </c>
      <c r="N22" s="41"/>
      <c r="O22" s="40"/>
      <c r="P22" s="41"/>
      <c r="Q22" s="11" t="s">
        <v>46</v>
      </c>
      <c r="R22" s="40">
        <v>0</v>
      </c>
      <c r="S22" s="41"/>
    </row>
    <row r="23" spans="1:19" x14ac:dyDescent="0.2">
      <c r="A23" s="11" t="s">
        <v>32</v>
      </c>
      <c r="B23" s="18"/>
      <c r="C23" s="4">
        <v>486.5</v>
      </c>
      <c r="D23" s="3"/>
      <c r="E23" s="20">
        <v>250</v>
      </c>
      <c r="F23" s="3"/>
      <c r="G23" s="34">
        <v>300.5</v>
      </c>
      <c r="H23" s="35"/>
      <c r="I23" s="20">
        <v>300</v>
      </c>
      <c r="J23" s="3"/>
      <c r="K23" s="40"/>
      <c r="L23" s="41"/>
      <c r="M23" s="40">
        <v>300</v>
      </c>
      <c r="N23" s="41"/>
      <c r="O23" s="40"/>
      <c r="P23" s="41"/>
      <c r="R23" s="40"/>
      <c r="S23" s="41"/>
    </row>
    <row r="24" spans="1:19" x14ac:dyDescent="0.2">
      <c r="A24" s="11" t="s">
        <v>7</v>
      </c>
      <c r="B24" s="18"/>
      <c r="C24" s="4">
        <v>134.57</v>
      </c>
      <c r="D24" s="3"/>
      <c r="E24" s="20">
        <v>100</v>
      </c>
      <c r="F24" s="3"/>
      <c r="G24" s="34">
        <v>139.33000000000001</v>
      </c>
      <c r="H24" s="35"/>
      <c r="I24" s="20">
        <v>150</v>
      </c>
      <c r="J24" s="3"/>
      <c r="K24" s="40"/>
      <c r="L24" s="41">
        <v>91</v>
      </c>
      <c r="M24" s="40">
        <v>100</v>
      </c>
      <c r="N24" s="41"/>
      <c r="O24" s="40">
        <v>163.34</v>
      </c>
      <c r="P24" s="41"/>
      <c r="Q24" s="11" t="s">
        <v>1</v>
      </c>
      <c r="R24" s="40"/>
      <c r="S24" s="41"/>
    </row>
    <row r="25" spans="1:19" x14ac:dyDescent="0.2">
      <c r="A25" s="11" t="s">
        <v>8</v>
      </c>
      <c r="B25" s="18"/>
      <c r="C25" s="4">
        <v>634.21</v>
      </c>
      <c r="D25" s="3"/>
      <c r="E25" s="20">
        <v>2000</v>
      </c>
      <c r="F25" s="3"/>
      <c r="G25" s="34">
        <v>571.12</v>
      </c>
      <c r="H25" s="35"/>
      <c r="I25" s="20">
        <v>400</v>
      </c>
      <c r="J25" s="3"/>
      <c r="K25" s="40">
        <v>223</v>
      </c>
      <c r="L25" s="41"/>
      <c r="M25" s="40">
        <v>200</v>
      </c>
      <c r="N25" s="41"/>
      <c r="O25" s="40">
        <v>105</v>
      </c>
      <c r="P25" s="41">
        <v>220</v>
      </c>
      <c r="R25" s="40"/>
      <c r="S25" s="41"/>
    </row>
    <row r="26" spans="1:19" x14ac:dyDescent="0.2">
      <c r="A26" s="11" t="s">
        <v>26</v>
      </c>
      <c r="B26" s="18"/>
      <c r="C26" s="4">
        <f>C28-SUM(C20:C25)</f>
        <v>-532.36999999999898</v>
      </c>
      <c r="D26" s="3"/>
      <c r="E26" s="20"/>
      <c r="F26" s="3"/>
      <c r="G26" s="34">
        <f>G28-SUM(G20:G25)</f>
        <v>-1412.3199999999997</v>
      </c>
      <c r="H26" s="35"/>
      <c r="I26" s="20">
        <f>I28-SUM(I20:I25)</f>
        <v>0</v>
      </c>
      <c r="J26" s="3"/>
      <c r="K26" s="20">
        <f>L28-K19-K20-K21-K22-K25</f>
        <v>1028</v>
      </c>
      <c r="L26" s="3"/>
      <c r="M26" s="20">
        <f>N28-M19-M20-M21-M22-M23-M24-M25</f>
        <v>300</v>
      </c>
      <c r="N26" s="3"/>
      <c r="O26" s="20">
        <f>P28-O19-O20-O21-O22-O23-O24-O25</f>
        <v>1460.3700000000028</v>
      </c>
      <c r="P26" s="3"/>
      <c r="Q26" s="11" t="s">
        <v>47</v>
      </c>
      <c r="R26" s="40">
        <v>2060</v>
      </c>
      <c r="S26" s="41"/>
    </row>
    <row r="27" spans="1:19" s="21" customFormat="1" x14ac:dyDescent="0.2">
      <c r="B27" s="22"/>
      <c r="C27" s="39" t="s">
        <v>9</v>
      </c>
      <c r="D27" s="6" t="s">
        <v>9</v>
      </c>
      <c r="E27" s="23" t="s">
        <v>10</v>
      </c>
      <c r="F27" s="6" t="s">
        <v>11</v>
      </c>
      <c r="G27" s="36" t="s">
        <v>9</v>
      </c>
      <c r="H27" s="37" t="s">
        <v>9</v>
      </c>
      <c r="I27" s="23" t="s">
        <v>10</v>
      </c>
      <c r="J27" s="6" t="s">
        <v>11</v>
      </c>
      <c r="K27" s="39" t="s">
        <v>10</v>
      </c>
      <c r="L27" s="6" t="s">
        <v>11</v>
      </c>
      <c r="M27" s="39" t="s">
        <v>10</v>
      </c>
      <c r="N27" s="6" t="s">
        <v>11</v>
      </c>
      <c r="O27" s="39" t="s">
        <v>10</v>
      </c>
      <c r="P27" s="6" t="s">
        <v>11</v>
      </c>
      <c r="Q27" s="11" t="s">
        <v>48</v>
      </c>
      <c r="R27" s="40">
        <v>1000</v>
      </c>
      <c r="S27" s="41"/>
    </row>
    <row r="28" spans="1:19" x14ac:dyDescent="0.2">
      <c r="B28" s="18"/>
      <c r="C28" s="4">
        <f>D28</f>
        <v>13440</v>
      </c>
      <c r="D28" s="3">
        <f>SUM(D14:D27)</f>
        <v>13440</v>
      </c>
      <c r="E28" s="20">
        <f>SUM(E14:E26)</f>
        <v>16350</v>
      </c>
      <c r="F28" s="3">
        <f>E28</f>
        <v>16350</v>
      </c>
      <c r="G28" s="34">
        <f>H28</f>
        <v>15275</v>
      </c>
      <c r="H28" s="35">
        <f>SUM(H14:H27)</f>
        <v>15275</v>
      </c>
      <c r="I28" s="3">
        <f>J28</f>
        <v>16550</v>
      </c>
      <c r="J28" s="3">
        <f t="shared" ref="J28:P28" si="0">SUM(J14:J27)</f>
        <v>16550</v>
      </c>
      <c r="K28" s="4">
        <f t="shared" si="0"/>
        <v>16898</v>
      </c>
      <c r="L28" s="3">
        <f t="shared" si="0"/>
        <v>16898</v>
      </c>
      <c r="M28" s="4">
        <f t="shared" si="0"/>
        <v>18300</v>
      </c>
      <c r="N28" s="3">
        <f t="shared" si="0"/>
        <v>18300</v>
      </c>
      <c r="O28" s="4">
        <f t="shared" si="0"/>
        <v>23249.58</v>
      </c>
      <c r="P28" s="3">
        <f t="shared" si="0"/>
        <v>23249.58</v>
      </c>
      <c r="Q28" s="11" t="s">
        <v>49</v>
      </c>
      <c r="R28" s="40">
        <v>200</v>
      </c>
      <c r="S28" s="41"/>
    </row>
    <row r="29" spans="1:19" x14ac:dyDescent="0.2">
      <c r="B29" s="18"/>
      <c r="C29" s="19"/>
      <c r="D29" s="3"/>
      <c r="E29" s="20"/>
      <c r="F29" s="3"/>
      <c r="G29" s="4"/>
      <c r="H29" s="3"/>
      <c r="I29" s="20"/>
      <c r="J29" s="3"/>
      <c r="L29" s="1"/>
      <c r="N29" s="1"/>
      <c r="P29" s="1"/>
      <c r="R29" s="40"/>
      <c r="S29" s="41"/>
    </row>
    <row r="30" spans="1:19" x14ac:dyDescent="0.2">
      <c r="A30" s="24"/>
      <c r="B30" s="18"/>
      <c r="C30" s="19"/>
      <c r="D30" s="3"/>
      <c r="E30" s="20"/>
      <c r="F30" s="3"/>
      <c r="G30" s="4"/>
      <c r="H30" s="3"/>
      <c r="I30" s="20"/>
      <c r="J30" s="3"/>
      <c r="L30" s="1"/>
      <c r="N30" s="1"/>
      <c r="P30" s="1"/>
      <c r="Q30" s="11" t="s">
        <v>50</v>
      </c>
      <c r="R30" s="40">
        <v>200</v>
      </c>
      <c r="S30" s="41"/>
    </row>
    <row r="31" spans="1:19" x14ac:dyDescent="0.2">
      <c r="A31" s="24" t="s">
        <v>18</v>
      </c>
      <c r="B31" s="25"/>
      <c r="C31" s="19"/>
      <c r="D31" s="3"/>
      <c r="E31" s="20"/>
      <c r="F31" s="3"/>
      <c r="G31" s="4"/>
      <c r="H31" s="3"/>
      <c r="I31" s="20"/>
      <c r="J31" s="3"/>
      <c r="L31" s="1"/>
      <c r="N31" s="1"/>
      <c r="P31" s="1"/>
      <c r="R31" s="40"/>
      <c r="S31" s="41"/>
    </row>
    <row r="32" spans="1:19" x14ac:dyDescent="0.2">
      <c r="A32" s="24" t="s">
        <v>35</v>
      </c>
      <c r="B32" s="25">
        <v>1073.6300000000001</v>
      </c>
      <c r="C32" s="19"/>
      <c r="D32" s="3"/>
      <c r="E32" s="20"/>
      <c r="F32" s="3"/>
      <c r="G32" s="4"/>
      <c r="H32" s="3"/>
      <c r="I32" s="20"/>
      <c r="J32" s="3"/>
      <c r="L32" s="1"/>
      <c r="N32" s="1"/>
      <c r="P32" s="1"/>
      <c r="Q32" s="11" t="s">
        <v>51</v>
      </c>
      <c r="R32" s="40">
        <v>500</v>
      </c>
      <c r="S32" s="41"/>
    </row>
    <row r="33" spans="1:19" s="21" customFormat="1" x14ac:dyDescent="0.2">
      <c r="A33" s="26" t="s">
        <v>31</v>
      </c>
      <c r="B33" s="25">
        <f>B35-B32</f>
        <v>1460.37</v>
      </c>
      <c r="C33" s="27"/>
      <c r="D33" s="5"/>
      <c r="E33" s="28"/>
      <c r="F33" s="5"/>
      <c r="G33" s="7"/>
      <c r="H33" s="5"/>
      <c r="I33" s="28"/>
      <c r="J33" s="5"/>
      <c r="L33" s="42"/>
      <c r="N33" s="42"/>
      <c r="P33" s="42"/>
      <c r="Q33" s="11"/>
      <c r="R33" s="40"/>
      <c r="S33" s="41"/>
    </row>
    <row r="34" spans="1:19" x14ac:dyDescent="0.2">
      <c r="A34" s="24"/>
      <c r="B34" s="29" t="s">
        <v>19</v>
      </c>
      <c r="C34" s="19"/>
      <c r="D34" s="3"/>
      <c r="E34" s="20"/>
      <c r="F34" s="3"/>
      <c r="G34" s="4"/>
      <c r="H34" s="3"/>
      <c r="I34" s="20"/>
      <c r="J34" s="3"/>
      <c r="L34" s="1"/>
      <c r="N34" s="1"/>
      <c r="P34" s="1"/>
      <c r="Q34" s="11" t="s">
        <v>52</v>
      </c>
      <c r="R34" s="40">
        <v>200</v>
      </c>
      <c r="S34" s="41"/>
    </row>
    <row r="35" spans="1:19" x14ac:dyDescent="0.2">
      <c r="A35" s="24" t="s">
        <v>36</v>
      </c>
      <c r="B35" s="25">
        <v>2534</v>
      </c>
      <c r="C35" s="19"/>
      <c r="D35" s="3"/>
      <c r="E35" s="20"/>
      <c r="F35" s="3"/>
      <c r="G35" s="4"/>
      <c r="H35" s="3"/>
      <c r="I35" s="20"/>
      <c r="J35" s="3"/>
      <c r="L35" s="1"/>
      <c r="N35" s="1"/>
      <c r="P35" s="1"/>
      <c r="R35" s="40"/>
      <c r="S35" s="41"/>
    </row>
    <row r="36" spans="1:19" x14ac:dyDescent="0.2">
      <c r="B36" s="30"/>
      <c r="E36" s="31"/>
      <c r="F36" s="2"/>
      <c r="Q36" s="11" t="s">
        <v>6</v>
      </c>
      <c r="R36" s="40">
        <v>500</v>
      </c>
      <c r="S36" s="41"/>
    </row>
    <row r="37" spans="1:19" x14ac:dyDescent="0.2">
      <c r="B37" s="30"/>
      <c r="E37" s="31"/>
      <c r="F37" s="2"/>
      <c r="R37" s="40"/>
      <c r="S37" s="41"/>
    </row>
    <row r="38" spans="1:19" x14ac:dyDescent="0.2">
      <c r="B38" s="30"/>
      <c r="E38" s="31"/>
      <c r="F38" s="2"/>
      <c r="Q38" s="11" t="s">
        <v>32</v>
      </c>
      <c r="R38" s="40">
        <v>300</v>
      </c>
      <c r="S38" s="41"/>
    </row>
    <row r="39" spans="1:19" x14ac:dyDescent="0.2">
      <c r="B39" s="30"/>
      <c r="E39" s="31"/>
      <c r="F39" s="2"/>
      <c r="R39" s="40"/>
      <c r="S39" s="41"/>
    </row>
    <row r="40" spans="1:19" x14ac:dyDescent="0.2">
      <c r="B40" s="30"/>
      <c r="E40" s="31"/>
      <c r="F40" s="2"/>
      <c r="Q40" s="11" t="s">
        <v>7</v>
      </c>
      <c r="R40" s="40">
        <v>100</v>
      </c>
      <c r="S40" s="41"/>
    </row>
    <row r="41" spans="1:19" x14ac:dyDescent="0.2">
      <c r="B41" s="30"/>
      <c r="E41" s="31"/>
      <c r="F41" s="2"/>
      <c r="R41" s="40"/>
      <c r="S41" s="41"/>
    </row>
    <row r="42" spans="1:19" x14ac:dyDescent="0.2">
      <c r="B42" s="30"/>
      <c r="E42" s="31"/>
      <c r="F42" s="2"/>
      <c r="Q42" s="11" t="s">
        <v>8</v>
      </c>
      <c r="R42" s="40">
        <v>200</v>
      </c>
      <c r="S42" s="41"/>
    </row>
    <row r="43" spans="1:19" x14ac:dyDescent="0.2">
      <c r="B43" s="30"/>
      <c r="E43" s="31"/>
      <c r="F43" s="2"/>
      <c r="R43" s="40"/>
      <c r="S43" s="41"/>
    </row>
    <row r="44" spans="1:19" x14ac:dyDescent="0.2">
      <c r="B44" s="30"/>
      <c r="E44" s="31"/>
      <c r="F44" s="2"/>
      <c r="Q44" s="11" t="s">
        <v>53</v>
      </c>
      <c r="R44" s="40"/>
      <c r="S44" s="41">
        <f>R46-(SUM(S14:S20))</f>
        <v>5710</v>
      </c>
    </row>
    <row r="45" spans="1:19" x14ac:dyDescent="0.2">
      <c r="B45" s="30"/>
      <c r="E45" s="31"/>
      <c r="F45" s="2"/>
      <c r="Q45" s="21"/>
      <c r="R45" s="39" t="s">
        <v>10</v>
      </c>
      <c r="S45" s="6" t="s">
        <v>11</v>
      </c>
    </row>
    <row r="46" spans="1:19" x14ac:dyDescent="0.2">
      <c r="B46" s="30"/>
      <c r="E46" s="31"/>
      <c r="F46" s="2"/>
      <c r="R46" s="4">
        <f>SUM(R14:R45)</f>
        <v>20760</v>
      </c>
      <c r="S46" s="3">
        <f>SUM(S14:S45)</f>
        <v>20760</v>
      </c>
    </row>
    <row r="47" spans="1:19" x14ac:dyDescent="0.2">
      <c r="B47" s="30"/>
      <c r="E47" s="31"/>
      <c r="F47" s="2"/>
    </row>
    <row r="48" spans="1:19" x14ac:dyDescent="0.2">
      <c r="B48" s="30"/>
      <c r="E48" s="31"/>
      <c r="F48" s="2"/>
    </row>
    <row r="49" spans="2:6" x14ac:dyDescent="0.2">
      <c r="B49" s="30"/>
      <c r="E49" s="31"/>
      <c r="F49" s="2"/>
    </row>
    <row r="50" spans="2:6" x14ac:dyDescent="0.2">
      <c r="B50" s="30"/>
      <c r="E50" s="31"/>
      <c r="F50" s="2"/>
    </row>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Cows 2016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lagerwaard</dc:creator>
  <cp:lastModifiedBy>Nicole Bommezijn</cp:lastModifiedBy>
  <dcterms:created xsi:type="dcterms:W3CDTF">2010-12-29T13:13:41Z</dcterms:created>
  <dcterms:modified xsi:type="dcterms:W3CDTF">2017-06-18T17:56:05Z</dcterms:modified>
</cp:coreProperties>
</file>